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.WAG\Downloads\"/>
    </mc:Choice>
  </mc:AlternateContent>
  <xr:revisionPtr revIDLastSave="0" documentId="13_ncr:1_{3236DB27-7489-4FFA-8739-2BE4C7634EAC}" xr6:coauthVersionLast="47" xr6:coauthVersionMax="47" xr10:uidLastSave="{00000000-0000-0000-0000-000000000000}"/>
  <bookViews>
    <workbookView xWindow="4157" yWindow="927" windowWidth="20886" windowHeight="12471" xr2:uid="{00000000-000D-0000-FFFF-FFFF00000000}"/>
  </bookViews>
  <sheets>
    <sheet name="Voordeelpakket" sheetId="1" r:id="rId1"/>
    <sheet name="DATA" sheetId="2" r:id="rId2"/>
  </sheets>
  <definedNames>
    <definedName name="_xlnm._FilterDatabase" localSheetId="0" hidden="1">Voordeelpakket!$B$5:$J$12</definedName>
    <definedName name="_xlnm.Print_Titles" localSheetId="0">Voordeelpakket!$5:$6</definedName>
  </definedNames>
  <calcPr calcId="181029"/>
</workbook>
</file>

<file path=xl/calcChain.xml><?xml version="1.0" encoding="utf-8"?>
<calcChain xmlns="http://schemas.openxmlformats.org/spreadsheetml/2006/main">
  <c r="L20" i="1" l="1"/>
  <c r="L19" i="1"/>
  <c r="K14" i="2"/>
  <c r="D8" i="1" s="1"/>
  <c r="D19" i="1" l="1"/>
  <c r="D11" i="1"/>
  <c r="E9" i="1"/>
  <c r="E10" i="1" s="1"/>
  <c r="F8" i="1"/>
  <c r="I7" i="1"/>
  <c r="K7" i="1" s="1"/>
  <c r="G7" i="1"/>
  <c r="H5" i="1" s="1"/>
  <c r="F7" i="1"/>
  <c r="E7" i="1"/>
  <c r="F9" i="1" s="1"/>
  <c r="D5" i="1"/>
  <c r="H8" i="1" l="1"/>
  <c r="J8" i="1" s="1"/>
  <c r="L8" i="1" s="1"/>
  <c r="F5" i="1"/>
  <c r="F10" i="1"/>
  <c r="H10" i="1" s="1"/>
  <c r="J10" i="1" s="1"/>
  <c r="L10" i="1" s="1"/>
  <c r="N10" i="1" s="1"/>
  <c r="H9" i="1"/>
  <c r="J9" i="1" s="1"/>
  <c r="L9" i="1" s="1"/>
  <c r="M7" i="1"/>
  <c r="N5" i="1" s="1"/>
  <c r="L5" i="1"/>
  <c r="H7" i="1"/>
  <c r="J5" i="1"/>
  <c r="F11" i="1" l="1"/>
  <c r="F12" i="1" s="1"/>
  <c r="H11" i="1"/>
  <c r="H12" i="1" s="1"/>
  <c r="J7" i="1"/>
  <c r="L7" i="1" s="1"/>
  <c r="N8" i="1"/>
  <c r="N9" i="1"/>
  <c r="J11" i="1" l="1"/>
  <c r="J12" i="1" s="1"/>
  <c r="N7" i="1" l="1"/>
  <c r="N11" i="1" s="1"/>
  <c r="N12" i="1" s="1"/>
  <c r="L11" i="1"/>
  <c r="L12" i="1" s="1"/>
</calcChain>
</file>

<file path=xl/sharedStrings.xml><?xml version="1.0" encoding="utf-8"?>
<sst xmlns="http://schemas.openxmlformats.org/spreadsheetml/2006/main" count="111" uniqueCount="43">
  <si>
    <t xml:space="preserve"> </t>
  </si>
  <si>
    <t>Offerte Voordeelpakket</t>
  </si>
  <si>
    <t>Totale premie</t>
  </si>
  <si>
    <t>polis erbij</t>
  </si>
  <si>
    <t>data</t>
  </si>
  <si>
    <t>Geen automobilistenhulp</t>
  </si>
  <si>
    <t>1 volwassene</t>
  </si>
  <si>
    <t>2 volwassenen</t>
  </si>
  <si>
    <t>1 volwassene + kind</t>
  </si>
  <si>
    <t>2 volwassenen + kind</t>
  </si>
  <si>
    <t>Keuze gezinssamenstelling</t>
  </si>
  <si>
    <t>Keuze dekking</t>
  </si>
  <si>
    <t>dekking</t>
  </si>
  <si>
    <t>Premie</t>
  </si>
  <si>
    <t>Gevaarlijk beroep zelf optellen !!</t>
  </si>
  <si>
    <t xml:space="preserve">Eén persoon </t>
  </si>
  <si>
    <t>Meer personen</t>
  </si>
  <si>
    <t>Premie zonder pakketkorting</t>
  </si>
  <si>
    <t>Pakketkorting</t>
  </si>
  <si>
    <t>Ongevallen erbij</t>
  </si>
  <si>
    <t>2 polissen</t>
  </si>
  <si>
    <t>3 polissen</t>
  </si>
  <si>
    <t>4 polissen</t>
  </si>
  <si>
    <t>5 polissen</t>
  </si>
  <si>
    <t>6 polissen</t>
  </si>
  <si>
    <r>
      <t>Let op: </t>
    </r>
    <r>
      <rPr>
        <sz val="11"/>
        <color rgb="FF2A292E"/>
        <rFont val="Calibri"/>
        <family val="2"/>
        <scheme val="minor"/>
      </rPr>
      <t>Heb je twee of meer verzekeringen van hetzelfde soort in je pakket? Dan tellen deze als één verzekering. Drie personenautoverzekeringen tellen wij bijvoorbeeld als één verzekering.</t>
    </r>
  </si>
  <si>
    <r>
      <t>Let op: </t>
    </r>
    <r>
      <rPr>
        <sz val="11"/>
        <color rgb="FF2A292E"/>
        <rFont val="Calibri"/>
        <family val="2"/>
        <scheme val="minor"/>
      </rPr>
      <t>De bromfiets- en aanhangwagenverzekering tellen niet mee voor het aantal verzekeringen voor de pakketkorting. Deze verzekeringen profiteren wel van de pakketkorting van onze andere schadeverzekeringen.</t>
    </r>
  </si>
  <si>
    <t>€ 25.000 inv / € 5.000 overl.</t>
  </si>
  <si>
    <t>Ongevallen. (gevaarlijke beroepen is 100% toeslag 1 persoon)</t>
  </si>
  <si>
    <t>€</t>
  </si>
  <si>
    <t xml:space="preserve">Rechtsbijstand Verkeersdeelnemers </t>
  </si>
  <si>
    <t>(premie invullen bij 0 %)</t>
  </si>
  <si>
    <t>Geen ongevallen</t>
  </si>
  <si>
    <t>Verschil t.o.v. huidige premie</t>
  </si>
  <si>
    <t>Premie al lopende verzekeringen (huidige premie)</t>
  </si>
  <si>
    <t>Leeftijd bij aanvang onder 60 (ook voor partner)</t>
  </si>
  <si>
    <t>€ 25.000 inv / € 10.000 overl.</t>
  </si>
  <si>
    <t>€ 50.000 inv / € 5.000 overl.</t>
  </si>
  <si>
    <t>€ 50.000 inv / € 10.000 overl.</t>
  </si>
  <si>
    <t>€ 75.000 inv / € 5.000 overl.</t>
  </si>
  <si>
    <t>€ 75.000 inv / € 10.000 overl.</t>
  </si>
  <si>
    <t>€ 100.000 inv / € 5.000 overl.</t>
  </si>
  <si>
    <t>€ 100.000 inv / € 10.000 overl.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</si>
</sst>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1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Century Gothic"/>
      <family val="2"/>
    </font>
    <font>
      <sz val="10"/>
      <name val="Wingdings"/>
      <charset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0"/>
      <color indexed="12"/>
      <name val="Arial"/>
    </font>
    <font>
      <sz val="10"/>
      <color indexed="12"/>
      <name val="Arial"/>
      <family val="2"/>
    </font>
    <font>
      <sz val="12"/>
      <color indexed="12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1"/>
      <color rgb="FF2A292E"/>
      <name val="Calibri"/>
      <family val="2"/>
      <scheme val="minor"/>
    </font>
    <font>
      <sz val="11"/>
      <color rgb="FF2A292E"/>
      <name val="Calibri"/>
      <family val="2"/>
      <scheme val="minor"/>
    </font>
    <font>
      <sz val="11"/>
      <color indexed="12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</font>
    <font>
      <sz val="12"/>
      <color theme="0"/>
      <name val="Calibri"/>
      <family val="2"/>
      <scheme val="minor"/>
    </font>
    <font>
      <b/>
      <sz val="24"/>
      <color indexed="5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medium">
        <color indexed="23"/>
      </bottom>
      <diagonal/>
    </border>
    <border>
      <left style="thin">
        <color indexed="23"/>
      </left>
      <right style="thin">
        <color indexed="22"/>
      </right>
      <top style="medium">
        <color indexed="23"/>
      </top>
      <bottom style="thin">
        <color indexed="22"/>
      </bottom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3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3"/>
      </top>
      <bottom/>
      <diagonal/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2" fillId="3" borderId="0" applyNumberFormat="0" applyBorder="0" applyAlignment="0" applyProtection="0"/>
    <xf numFmtId="0" fontId="1" fillId="4" borderId="0" applyNumberFormat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64" fontId="7" fillId="2" borderId="7" xfId="0" applyNumberFormat="1" applyFont="1" applyFill="1" applyBorder="1" applyAlignment="1">
      <alignment horizontal="left" vertical="center" wrapText="1"/>
    </xf>
    <xf numFmtId="164" fontId="7" fillId="0" borderId="8" xfId="1" applyFont="1" applyFill="1" applyBorder="1" applyAlignment="1">
      <alignment horizontal="left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left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10" xfId="1" applyFont="1" applyFill="1" applyBorder="1" applyAlignment="1">
      <alignment horizontal="left" vertical="center" wrapText="1"/>
    </xf>
    <xf numFmtId="0" fontId="8" fillId="0" borderId="0" xfId="0" applyFont="1"/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/>
    <xf numFmtId="0" fontId="9" fillId="0" borderId="0" xfId="0" applyFont="1"/>
    <xf numFmtId="164" fontId="9" fillId="0" borderId="0" xfId="1" applyFont="1"/>
    <xf numFmtId="2" fontId="9" fillId="0" borderId="0" xfId="0" applyNumberFormat="1" applyFont="1"/>
    <xf numFmtId="2" fontId="0" fillId="0" borderId="0" xfId="0" applyNumberFormat="1"/>
    <xf numFmtId="0" fontId="10" fillId="0" borderId="0" xfId="0" applyFont="1"/>
    <xf numFmtId="49" fontId="11" fillId="0" borderId="0" xfId="0" applyNumberFormat="1" applyFont="1" applyAlignment="1">
      <alignment horizontal="left"/>
    </xf>
    <xf numFmtId="0" fontId="11" fillId="0" borderId="0" xfId="0" applyFont="1"/>
    <xf numFmtId="164" fontId="7" fillId="0" borderId="10" xfId="0" applyNumberFormat="1" applyFont="1" applyBorder="1" applyAlignment="1">
      <alignment horizontal="left" vertical="center" wrapText="1"/>
    </xf>
    <xf numFmtId="164" fontId="3" fillId="0" borderId="12" xfId="1" applyFont="1" applyBorder="1"/>
    <xf numFmtId="0" fontId="12" fillId="3" borderId="0" xfId="2"/>
    <xf numFmtId="0" fontId="12" fillId="3" borderId="0" xfId="2" applyAlignment="1">
      <alignment horizontal="right"/>
    </xf>
    <xf numFmtId="0" fontId="12" fillId="3" borderId="0" xfId="2" quotePrefix="1"/>
    <xf numFmtId="0" fontId="12" fillId="3" borderId="2" xfId="2" applyBorder="1" applyAlignment="1">
      <alignment horizontal="right" vertical="center" wrapText="1"/>
    </xf>
    <xf numFmtId="0" fontId="12" fillId="3" borderId="2" xfId="2" applyNumberFormat="1" applyBorder="1" applyAlignment="1">
      <alignment horizontal="left" vertical="center" wrapText="1"/>
    </xf>
    <xf numFmtId="0" fontId="12" fillId="3" borderId="3" xfId="2" applyBorder="1" applyAlignment="1">
      <alignment horizontal="right" vertical="center" wrapText="1"/>
    </xf>
    <xf numFmtId="0" fontId="12" fillId="3" borderId="3" xfId="2" applyNumberForma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16" fillId="0" borderId="0" xfId="0" applyFont="1"/>
    <xf numFmtId="0" fontId="17" fillId="3" borderId="0" xfId="2" quotePrefix="1" applyFont="1" applyAlignment="1">
      <alignment horizontal="right"/>
    </xf>
    <xf numFmtId="164" fontId="17" fillId="3" borderId="0" xfId="2" applyNumberFormat="1" applyFont="1" applyAlignment="1">
      <alignment horizontal="left" vertical="center"/>
    </xf>
    <xf numFmtId="0" fontId="17" fillId="3" borderId="0" xfId="2" applyFont="1"/>
    <xf numFmtId="164" fontId="17" fillId="3" borderId="0" xfId="2" applyNumberFormat="1" applyFont="1"/>
    <xf numFmtId="0" fontId="18" fillId="0" borderId="5" xfId="0" applyFont="1" applyFill="1" applyBorder="1" applyAlignment="1">
      <alignment horizontal="left" vertical="center" wrapText="1"/>
    </xf>
    <xf numFmtId="0" fontId="1" fillId="4" borderId="4" xfId="3" applyBorder="1" applyAlignment="1">
      <alignment horizontal="left" vertical="center" wrapText="1"/>
    </xf>
    <xf numFmtId="1" fontId="1" fillId="4" borderId="7" xfId="3" applyNumberFormat="1" applyBorder="1" applyAlignment="1">
      <alignment horizontal="right" vertical="center" wrapText="1"/>
    </xf>
    <xf numFmtId="164" fontId="1" fillId="4" borderId="13" xfId="3" applyNumberFormat="1" applyBorder="1" applyAlignment="1">
      <alignment horizontal="left" vertical="center" wrapText="1"/>
    </xf>
    <xf numFmtId="164" fontId="1" fillId="4" borderId="7" xfId="3" applyNumberFormat="1" applyBorder="1" applyAlignment="1">
      <alignment horizontal="center" vertical="center" wrapText="1"/>
    </xf>
    <xf numFmtId="1" fontId="1" fillId="4" borderId="7" xfId="3" applyNumberFormat="1" applyBorder="1" applyAlignment="1">
      <alignment horizontal="center" vertical="center" wrapText="1"/>
    </xf>
    <xf numFmtId="164" fontId="1" fillId="4" borderId="7" xfId="3" applyNumberFormat="1" applyBorder="1" applyAlignment="1">
      <alignment horizontal="left" vertical="center" wrapText="1"/>
    </xf>
    <xf numFmtId="1" fontId="1" fillId="4" borderId="7" xfId="3" applyNumberFormat="1" applyBorder="1" applyAlignment="1">
      <alignment horizontal="left" vertical="center"/>
    </xf>
    <xf numFmtId="1" fontId="1" fillId="4" borderId="8" xfId="3" applyNumberFormat="1" applyBorder="1" applyAlignment="1">
      <alignment horizontal="right" vertical="center" wrapText="1"/>
    </xf>
    <xf numFmtId="1" fontId="1" fillId="4" borderId="6" xfId="3" applyNumberFormat="1" applyBorder="1" applyAlignment="1">
      <alignment horizontal="right" vertical="center" wrapText="1"/>
    </xf>
    <xf numFmtId="0" fontId="1" fillId="4" borderId="5" xfId="3" applyBorder="1" applyAlignment="1">
      <alignment horizontal="left" vertical="center" wrapText="1"/>
    </xf>
    <xf numFmtId="164" fontId="1" fillId="4" borderId="9" xfId="3" applyNumberFormat="1" applyBorder="1" applyAlignment="1">
      <alignment horizontal="left" vertical="center" wrapText="1"/>
    </xf>
    <xf numFmtId="164" fontId="1" fillId="4" borderId="6" xfId="3" applyNumberFormat="1" applyBorder="1" applyAlignment="1">
      <alignment horizontal="center" vertical="center" wrapText="1"/>
    </xf>
    <xf numFmtId="1" fontId="1" fillId="4" borderId="6" xfId="3" applyNumberFormat="1" applyBorder="1" applyAlignment="1">
      <alignment horizontal="center" vertical="center" wrapText="1"/>
    </xf>
    <xf numFmtId="164" fontId="1" fillId="4" borderId="6" xfId="3" applyNumberFormat="1" applyBorder="1" applyAlignment="1">
      <alignment horizontal="left" vertical="center" wrapText="1"/>
    </xf>
    <xf numFmtId="1" fontId="1" fillId="4" borderId="6" xfId="3" applyNumberFormat="1" applyBorder="1" applyAlignment="1">
      <alignment horizontal="left" vertical="center"/>
    </xf>
    <xf numFmtId="164" fontId="1" fillId="4" borderId="8" xfId="3" applyNumberFormat="1" applyBorder="1" applyAlignment="1">
      <alignment horizontal="left" vertical="center" wrapText="1"/>
    </xf>
    <xf numFmtId="1" fontId="1" fillId="4" borderId="8" xfId="3" applyNumberFormat="1" applyBorder="1" applyAlignment="1">
      <alignment horizontal="center" vertical="center" wrapText="1"/>
    </xf>
    <xf numFmtId="164" fontId="1" fillId="4" borderId="8" xfId="3" applyNumberFormat="1" applyBorder="1" applyAlignment="1">
      <alignment horizontal="left" vertical="center"/>
    </xf>
    <xf numFmtId="1" fontId="1" fillId="4" borderId="8" xfId="3" applyNumberFormat="1" applyBorder="1" applyAlignment="1">
      <alignment horizontal="left" vertical="center"/>
    </xf>
    <xf numFmtId="1" fontId="1" fillId="4" borderId="10" xfId="3" applyNumberFormat="1" applyBorder="1" applyAlignment="1">
      <alignment horizontal="right" vertical="center" wrapText="1"/>
    </xf>
    <xf numFmtId="1" fontId="1" fillId="4" borderId="10" xfId="3" applyNumberFormat="1" applyBorder="1" applyAlignment="1">
      <alignment horizontal="center" vertical="center" wrapText="1"/>
    </xf>
    <xf numFmtId="1" fontId="1" fillId="4" borderId="10" xfId="3" applyNumberFormat="1" applyBorder="1" applyAlignment="1">
      <alignment horizontal="left" vertical="center"/>
    </xf>
    <xf numFmtId="0" fontId="19" fillId="3" borderId="0" xfId="2" applyFont="1"/>
    <xf numFmtId="0" fontId="17" fillId="3" borderId="0" xfId="2" applyFont="1" applyAlignment="1">
      <alignment horizontal="left"/>
    </xf>
    <xf numFmtId="0" fontId="18" fillId="0" borderId="14" xfId="0" applyFont="1" applyFill="1" applyBorder="1" applyAlignment="1">
      <alignment horizontal="left" vertical="center" wrapText="1"/>
    </xf>
    <xf numFmtId="9" fontId="12" fillId="3" borderId="2" xfId="2" applyNumberFormat="1" applyBorder="1" applyAlignment="1">
      <alignment horizontal="center" vertical="center" wrapText="1"/>
    </xf>
    <xf numFmtId="9" fontId="12" fillId="3" borderId="3" xfId="2" applyNumberFormat="1" applyBorder="1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12" fillId="3" borderId="2" xfId="2" applyBorder="1" applyAlignment="1">
      <alignment horizontal="left" vertical="center" wrapText="1"/>
    </xf>
    <xf numFmtId="0" fontId="12" fillId="3" borderId="3" xfId="2" applyBorder="1" applyAlignment="1">
      <alignment horizontal="left" vertical="center" wrapText="1"/>
    </xf>
    <xf numFmtId="0" fontId="12" fillId="3" borderId="2" xfId="2" applyNumberFormat="1" applyBorder="1" applyAlignment="1">
      <alignment horizontal="center" vertical="center" wrapText="1"/>
    </xf>
    <xf numFmtId="0" fontId="12" fillId="3" borderId="3" xfId="2" applyNumberFormat="1" applyBorder="1" applyAlignment="1">
      <alignment horizontal="center" vertical="center" wrapText="1"/>
    </xf>
  </cellXfs>
  <cellStyles count="4">
    <cellStyle name="20% - Accent1" xfId="3" builtinId="30"/>
    <cellStyle name="Accent1" xfId="2" builtinId="29"/>
    <cellStyle name="Komma" xfId="1" builtinId="3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DEF"/>
      <rgbColor rgb="00FF00FF"/>
      <rgbColor rgb="0000FFFF"/>
      <rgbColor rgb="00800000"/>
      <rgbColor rgb="006F3511"/>
      <rgbColor rgb="00E5E6ED"/>
      <rgbColor rgb="00808000"/>
      <rgbColor rgb="00E1E1EB"/>
      <rgbColor rgb="00AE3B24"/>
      <rgbColor rgb="00D7D7D7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F2F2F2"/>
      <rgbColor rgb="00EAEAEA"/>
      <rgbColor rgb="00EAEAEA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EFF0EE"/>
      <rgbColor rgb="004B8161"/>
      <rgbColor rgb="00003300"/>
      <rgbColor rgb="00333300"/>
      <rgbColor rgb="00993300"/>
      <rgbColor rgb="00434365"/>
      <rgbColor rgb="00C8CADA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7" dropStyle="combo" dx="25" fmlaLink="DATA!$K$12" fmlaRange="DATA!$J$6:$J$10" sel="5" val="0"/>
</file>

<file path=xl/ctrlProps/ctrlProp2.xml><?xml version="1.0" encoding="utf-8"?>
<formControlPr xmlns="http://schemas.microsoft.com/office/spreadsheetml/2009/9/main" objectType="Drop" dropStyle="combo" dx="25" fmlaLink="DATA!$K$13" fmlaRange="DATA!$A$7:$A$14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63610</xdr:colOff>
          <xdr:row>18</xdr:row>
          <xdr:rowOff>39757</xdr:rowOff>
        </xdr:from>
        <xdr:to>
          <xdr:col>1</xdr:col>
          <xdr:colOff>1828800</xdr:colOff>
          <xdr:row>19</xdr:row>
          <xdr:rowOff>63610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1963972</xdr:colOff>
          <xdr:row>18</xdr:row>
          <xdr:rowOff>39757</xdr:rowOff>
        </xdr:from>
        <xdr:to>
          <xdr:col>2</xdr:col>
          <xdr:colOff>174929</xdr:colOff>
          <xdr:row>19</xdr:row>
          <xdr:rowOff>63610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</sheetPr>
  <dimension ref="B1:N21"/>
  <sheetViews>
    <sheetView showGridLines="0" tabSelected="1" workbookViewId="0">
      <pane ySplit="6" topLeftCell="A7" activePane="bottomLeft" state="frozen"/>
      <selection pane="bottomLeft" activeCell="B23" sqref="B23"/>
    </sheetView>
  </sheetViews>
  <sheetFormatPr defaultColWidth="15.6640625" defaultRowHeight="20.2" customHeight="1" x14ac:dyDescent="0.3"/>
  <cols>
    <col min="1" max="1" width="3.33203125" style="1" customWidth="1"/>
    <col min="2" max="2" width="49.6640625" style="1" customWidth="1"/>
    <col min="3" max="3" width="5" style="6" customWidth="1"/>
    <col min="4" max="4" width="14" style="1" customWidth="1"/>
    <col min="5" max="5" width="5.33203125" style="1" customWidth="1"/>
    <col min="6" max="6" width="14" style="1" customWidth="1"/>
    <col min="7" max="7" width="4.6640625" style="1" customWidth="1"/>
    <col min="8" max="8" width="12.33203125" style="1" customWidth="1"/>
    <col min="9" max="9" width="5.88671875" style="1" customWidth="1"/>
    <col min="10" max="10" width="14.6640625" style="1" customWidth="1"/>
    <col min="11" max="11" width="4.6640625" style="1" customWidth="1"/>
    <col min="12" max="12" width="15.6640625" style="1"/>
    <col min="13" max="13" width="4.88671875" style="1" customWidth="1"/>
    <col min="14" max="14" width="15.6640625" style="1"/>
    <col min="15" max="15" width="0" style="1" hidden="1" customWidth="1"/>
    <col min="16" max="16384" width="15.6640625" style="1"/>
  </cols>
  <sheetData>
    <row r="1" spans="2:14" ht="5.65" customHeight="1" x14ac:dyDescent="0.3">
      <c r="K1" s="2"/>
    </row>
    <row r="2" spans="2:14" ht="29.45" customHeight="1" x14ac:dyDescent="0.3">
      <c r="B2" s="69" t="s">
        <v>1</v>
      </c>
      <c r="C2" s="69"/>
      <c r="D2" s="69"/>
      <c r="E2" s="69"/>
      <c r="F2" s="69"/>
      <c r="G2" s="69"/>
      <c r="H2" s="69"/>
      <c r="I2" s="69"/>
      <c r="J2" s="69"/>
    </row>
    <row r="3" spans="2:14" ht="19.45" hidden="1" customHeight="1" x14ac:dyDescent="0.3">
      <c r="B3" s="70"/>
      <c r="C3" s="70"/>
      <c r="D3" s="70"/>
      <c r="E3" s="70"/>
      <c r="F3" s="70"/>
      <c r="G3" s="70"/>
      <c r="H3" s="70"/>
      <c r="I3" s="5"/>
      <c r="J3" s="3"/>
    </row>
    <row r="4" spans="2:14" ht="19.45" customHeight="1" x14ac:dyDescent="0.3">
      <c r="B4" s="33"/>
      <c r="C4" s="33"/>
      <c r="D4" s="33"/>
      <c r="E4" s="33"/>
      <c r="F4" s="34" t="s">
        <v>20</v>
      </c>
      <c r="G4" s="33"/>
      <c r="H4" s="34" t="s">
        <v>21</v>
      </c>
      <c r="I4" s="33"/>
      <c r="J4" s="34" t="s">
        <v>22</v>
      </c>
      <c r="L4" s="34" t="s">
        <v>23</v>
      </c>
      <c r="N4" s="34" t="s">
        <v>24</v>
      </c>
    </row>
    <row r="5" spans="2:14" ht="19.75" customHeight="1" x14ac:dyDescent="0.3">
      <c r="B5" s="71" t="s">
        <v>18</v>
      </c>
      <c r="C5" s="29"/>
      <c r="D5" s="67">
        <f>C7%</f>
        <v>0</v>
      </c>
      <c r="E5" s="30"/>
      <c r="F5" s="67">
        <f>E7%</f>
        <v>0.02</v>
      </c>
      <c r="G5" s="73" t="s">
        <v>0</v>
      </c>
      <c r="H5" s="67">
        <f>G7%</f>
        <v>0.04</v>
      </c>
      <c r="I5" s="30"/>
      <c r="J5" s="67">
        <f>I7%</f>
        <v>0.06</v>
      </c>
      <c r="K5" s="30"/>
      <c r="L5" s="67">
        <f>K7%</f>
        <v>0.08</v>
      </c>
      <c r="M5" s="30"/>
      <c r="N5" s="67">
        <f>M7%</f>
        <v>0.1</v>
      </c>
    </row>
    <row r="6" spans="2:14" ht="3" customHeight="1" thickBot="1" x14ac:dyDescent="0.35">
      <c r="B6" s="72"/>
      <c r="C6" s="31"/>
      <c r="D6" s="68"/>
      <c r="E6" s="32"/>
      <c r="F6" s="68"/>
      <c r="G6" s="74"/>
      <c r="H6" s="68"/>
      <c r="I6" s="32"/>
      <c r="J6" s="68"/>
      <c r="K6" s="32"/>
      <c r="L6" s="68"/>
      <c r="M6" s="32"/>
      <c r="N6" s="68"/>
    </row>
    <row r="7" spans="2:14" s="4" customFormat="1" ht="17.25" customHeight="1" thickBot="1" x14ac:dyDescent="0.25">
      <c r="B7" s="42" t="s">
        <v>34</v>
      </c>
      <c r="C7" s="43">
        <v>0</v>
      </c>
      <c r="D7" s="44">
        <v>0</v>
      </c>
      <c r="E7" s="43">
        <f>C7+2</f>
        <v>2</v>
      </c>
      <c r="F7" s="45">
        <f>+D7/(100-$C$7)*(100-$E$7)</f>
        <v>0</v>
      </c>
      <c r="G7" s="46">
        <f>E7+2</f>
        <v>4</v>
      </c>
      <c r="H7" s="47">
        <f>+F7/(100-$E$7)*(100-$G$7)</f>
        <v>0</v>
      </c>
      <c r="I7" s="48">
        <f>G7+2</f>
        <v>6</v>
      </c>
      <c r="J7" s="47">
        <f>+H7/(100-$G$7)*(100-$I$7)</f>
        <v>0</v>
      </c>
      <c r="K7" s="48">
        <f>I7+2</f>
        <v>8</v>
      </c>
      <c r="L7" s="47">
        <f>+J7/(100-$I$7)*(100-$K$7)</f>
        <v>0</v>
      </c>
      <c r="M7" s="48">
        <f>K7+2</f>
        <v>10</v>
      </c>
      <c r="N7" s="47">
        <f>+L7/(100-$K$7)*(100-$M$7)</f>
        <v>0</v>
      </c>
    </row>
    <row r="8" spans="2:14" s="4" customFormat="1" ht="20.2" customHeight="1" thickBot="1" x14ac:dyDescent="0.35">
      <c r="B8" s="41" t="s">
        <v>19</v>
      </c>
      <c r="C8" s="49" t="s">
        <v>0</v>
      </c>
      <c r="D8" s="25">
        <f>DATA!K14</f>
        <v>0</v>
      </c>
      <c r="E8" s="49" t="s">
        <v>0</v>
      </c>
      <c r="F8" s="9">
        <f>+D8/(100-$C$7)*(100-$E$7)</f>
        <v>0</v>
      </c>
      <c r="G8" s="58" t="s">
        <v>0</v>
      </c>
      <c r="H8" s="10">
        <f>+F8/(100-$E$7)*(100-$G$7)</f>
        <v>0</v>
      </c>
      <c r="I8" s="60" t="s">
        <v>0</v>
      </c>
      <c r="J8" s="10">
        <f>+H8/(100-$G$7)*(100-$I$7)</f>
        <v>0</v>
      </c>
      <c r="K8" s="60" t="s">
        <v>0</v>
      </c>
      <c r="L8" s="10">
        <f>+J8/(100-$I$7)*(100-$K$7)</f>
        <v>0</v>
      </c>
      <c r="M8" s="60" t="s">
        <v>0</v>
      </c>
      <c r="N8" s="7">
        <f>+L8/(100-$K$7)*(100-$M$7)</f>
        <v>0</v>
      </c>
    </row>
    <row r="9" spans="2:14" s="4" customFormat="1" ht="20.2" customHeight="1" thickBot="1" x14ac:dyDescent="0.25">
      <c r="B9" s="51" t="s">
        <v>3</v>
      </c>
      <c r="C9" s="50" t="s">
        <v>0</v>
      </c>
      <c r="D9" s="52">
        <v>0</v>
      </c>
      <c r="E9" s="50" t="str">
        <f>E8</f>
        <v xml:space="preserve"> </v>
      </c>
      <c r="F9" s="53">
        <f>+D9/(100-$C$7)*(100-$E$7)</f>
        <v>0</v>
      </c>
      <c r="G9" s="54" t="s">
        <v>0</v>
      </c>
      <c r="H9" s="55">
        <f>+F9/(100-$E$7)*(100-$G$7)</f>
        <v>0</v>
      </c>
      <c r="I9" s="56" t="s">
        <v>0</v>
      </c>
      <c r="J9" s="55">
        <f>+H9/(100-$G$7)*(100-$I$7)</f>
        <v>0</v>
      </c>
      <c r="K9" s="56" t="s">
        <v>0</v>
      </c>
      <c r="L9" s="55">
        <f>+J9/(100-$I$7)*(100-$K$7)</f>
        <v>0</v>
      </c>
      <c r="M9" s="56" t="s">
        <v>0</v>
      </c>
      <c r="N9" s="47">
        <f>+L9/(100-$K$7)*(100-$M$7)</f>
        <v>0</v>
      </c>
    </row>
    <row r="10" spans="2:14" s="4" customFormat="1" ht="20.2" customHeight="1" x14ac:dyDescent="0.2">
      <c r="B10" s="41" t="s">
        <v>0</v>
      </c>
      <c r="C10" s="43" t="s">
        <v>0</v>
      </c>
      <c r="D10" s="8">
        <v>0</v>
      </c>
      <c r="E10" s="43" t="str">
        <f>E9</f>
        <v xml:space="preserve"> </v>
      </c>
      <c r="F10" s="11">
        <f>+D10/(100-$C$7)*(100-$E$7)</f>
        <v>0</v>
      </c>
      <c r="G10" s="46" t="s">
        <v>0</v>
      </c>
      <c r="H10" s="7">
        <f>+F10/(100-$E$7)*(100-$G$7)</f>
        <v>0</v>
      </c>
      <c r="I10" s="48" t="s">
        <v>0</v>
      </c>
      <c r="J10" s="7">
        <f>+H10/(100-$G$7)*(100-$I$7)</f>
        <v>0</v>
      </c>
      <c r="K10" s="48" t="s">
        <v>0</v>
      </c>
      <c r="L10" s="7">
        <f>+J10/(100-$I$7)*(100-$K$7)</f>
        <v>0</v>
      </c>
      <c r="M10" s="48" t="s">
        <v>0</v>
      </c>
      <c r="N10" s="7">
        <f>+L10/(100-$K$7)*(100-$M$7)</f>
        <v>0</v>
      </c>
    </row>
    <row r="11" spans="2:14" s="4" customFormat="1" ht="20.2" customHeight="1" x14ac:dyDescent="0.2">
      <c r="B11" s="51" t="s">
        <v>2</v>
      </c>
      <c r="C11" s="49" t="s">
        <v>0</v>
      </c>
      <c r="D11" s="57">
        <f>SUM(D7:D10)</f>
        <v>0</v>
      </c>
      <c r="E11" s="49" t="s">
        <v>0</v>
      </c>
      <c r="F11" s="57">
        <f>SUM(F7:F10)</f>
        <v>0</v>
      </c>
      <c r="G11" s="58" t="s">
        <v>0</v>
      </c>
      <c r="H11" s="59">
        <f>SUM(H7:H10)</f>
        <v>0</v>
      </c>
      <c r="I11" s="60" t="s">
        <v>0</v>
      </c>
      <c r="J11" s="59">
        <f>SUM(J7:J10)</f>
        <v>0</v>
      </c>
      <c r="K11" s="60" t="s">
        <v>0</v>
      </c>
      <c r="L11" s="59">
        <f>SUM(L7:L10)</f>
        <v>0</v>
      </c>
      <c r="M11" s="60" t="s">
        <v>0</v>
      </c>
      <c r="N11" s="59">
        <f>SUM(N7:N10)</f>
        <v>0</v>
      </c>
    </row>
    <row r="12" spans="2:14" s="4" customFormat="1" ht="20.2" customHeight="1" x14ac:dyDescent="0.2">
      <c r="B12" s="66" t="s">
        <v>33</v>
      </c>
      <c r="C12" s="49" t="s">
        <v>0</v>
      </c>
      <c r="D12" s="12"/>
      <c r="E12" s="61" t="s">
        <v>0</v>
      </c>
      <c r="F12" s="24">
        <f>IF(D7&gt;0,F11-D7,0)</f>
        <v>0</v>
      </c>
      <c r="G12" s="62" t="s">
        <v>0</v>
      </c>
      <c r="H12" s="24">
        <f>IF(F7&gt;0,H11-F7,0)</f>
        <v>0</v>
      </c>
      <c r="I12" s="63" t="s">
        <v>0</v>
      </c>
      <c r="J12" s="24">
        <f>IF(H7&gt;0,J11-H7,0)</f>
        <v>0</v>
      </c>
      <c r="K12" s="63" t="s">
        <v>0</v>
      </c>
      <c r="L12" s="24">
        <f>IF(J7&gt;0,L11-J7,0)</f>
        <v>0</v>
      </c>
      <c r="M12" s="63" t="s">
        <v>0</v>
      </c>
      <c r="N12" s="24">
        <f>IF(L7&gt;0,N11-L7,0)</f>
        <v>0</v>
      </c>
    </row>
    <row r="14" spans="2:14" ht="20.2" customHeight="1" x14ac:dyDescent="0.3">
      <c r="B14" s="35" t="s">
        <v>25</v>
      </c>
    </row>
    <row r="15" spans="2:14" ht="20.2" customHeight="1" x14ac:dyDescent="0.3">
      <c r="B15" s="35" t="s">
        <v>26</v>
      </c>
    </row>
    <row r="17" spans="2:14" ht="20.2" customHeight="1" x14ac:dyDescent="0.3">
      <c r="B17" s="1" t="s">
        <v>35</v>
      </c>
    </row>
    <row r="18" spans="2:14" ht="20.2" customHeight="1" x14ac:dyDescent="0.35">
      <c r="B18" s="64" t="s">
        <v>28</v>
      </c>
      <c r="C18" s="27"/>
      <c r="D18" s="65" t="s">
        <v>17</v>
      </c>
      <c r="E18" s="26"/>
      <c r="F18" s="26"/>
      <c r="J18" s="39" t="s">
        <v>30</v>
      </c>
      <c r="K18" s="26"/>
      <c r="L18" s="26"/>
      <c r="M18" s="26"/>
      <c r="N18" s="26"/>
    </row>
    <row r="19" spans="2:14" ht="20.2" customHeight="1" x14ac:dyDescent="0.35">
      <c r="B19" s="26"/>
      <c r="C19" s="37" t="s">
        <v>29</v>
      </c>
      <c r="D19" s="38">
        <f>DATA!K14</f>
        <v>0</v>
      </c>
      <c r="E19" s="28"/>
      <c r="F19" s="26"/>
      <c r="J19" s="39" t="s">
        <v>15</v>
      </c>
      <c r="K19" s="40" t="s">
        <v>0</v>
      </c>
      <c r="L19" s="40">
        <f>56.19/12</f>
        <v>4.6825000000000001</v>
      </c>
      <c r="M19" s="26" t="s">
        <v>31</v>
      </c>
      <c r="N19" s="26"/>
    </row>
    <row r="20" spans="2:14" ht="20.2" customHeight="1" x14ac:dyDescent="0.35">
      <c r="B20" s="26"/>
      <c r="C20" s="27"/>
      <c r="D20" s="26"/>
      <c r="E20" s="26"/>
      <c r="F20" s="26"/>
      <c r="J20" s="39" t="s">
        <v>16</v>
      </c>
      <c r="K20" s="39"/>
      <c r="L20" s="40">
        <f>66.79/12</f>
        <v>5.5658333333333339</v>
      </c>
      <c r="M20" s="26" t="s">
        <v>31</v>
      </c>
      <c r="N20" s="26"/>
    </row>
    <row r="21" spans="2:14" ht="20.2" customHeight="1" x14ac:dyDescent="0.3">
      <c r="B21"/>
      <c r="C21"/>
      <c r="D21"/>
      <c r="E21"/>
      <c r="F21"/>
    </row>
  </sheetData>
  <mergeCells count="10">
    <mergeCell ref="L5:L6"/>
    <mergeCell ref="N5:N6"/>
    <mergeCell ref="B2:J2"/>
    <mergeCell ref="B3:H3"/>
    <mergeCell ref="B5:B6"/>
    <mergeCell ref="D5:D6"/>
    <mergeCell ref="F5:F6"/>
    <mergeCell ref="G5:G6"/>
    <mergeCell ref="H5:H6"/>
    <mergeCell ref="J5:J6"/>
  </mergeCells>
  <phoneticPr fontId="0" type="noConversion"/>
  <printOptions horizontalCentered="1"/>
  <pageMargins left="0.75" right="0.75" top="1" bottom="1" header="0.5" footer="0.5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1</xdr:col>
                    <xdr:colOff>63610</xdr:colOff>
                    <xdr:row>18</xdr:row>
                    <xdr:rowOff>39757</xdr:rowOff>
                  </from>
                  <to>
                    <xdr:col>1</xdr:col>
                    <xdr:colOff>1828800</xdr:colOff>
                    <xdr:row>19</xdr:row>
                    <xdr:rowOff>63610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1</xdr:col>
                    <xdr:colOff>1963972</xdr:colOff>
                    <xdr:row>18</xdr:row>
                    <xdr:rowOff>39757</xdr:rowOff>
                  </from>
                  <to>
                    <xdr:col>2</xdr:col>
                    <xdr:colOff>174929</xdr:colOff>
                    <xdr:row>19</xdr:row>
                    <xdr:rowOff>63610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8"/>
  <sheetViews>
    <sheetView workbookViewId="0">
      <selection activeCell="A15" sqref="A15"/>
    </sheetView>
  </sheetViews>
  <sheetFormatPr defaultRowHeight="12.55" x14ac:dyDescent="0.2"/>
  <cols>
    <col min="1" max="1" width="26.21875" customWidth="1"/>
    <col min="10" max="10" width="24.109375" customWidth="1"/>
    <col min="11" max="11" width="9.109375" bestFit="1" customWidth="1"/>
    <col min="13" max="13" width="9.109375" bestFit="1" customWidth="1"/>
  </cols>
  <sheetData>
    <row r="1" spans="1:25" x14ac:dyDescent="0.2">
      <c r="A1" t="s">
        <v>4</v>
      </c>
    </row>
    <row r="4" spans="1:25" x14ac:dyDescent="0.2">
      <c r="J4" s="13" t="s">
        <v>14</v>
      </c>
    </row>
    <row r="5" spans="1:25" s="13" customFormat="1" x14ac:dyDescent="0.2">
      <c r="K5" s="13" t="s">
        <v>0</v>
      </c>
      <c r="L5"/>
      <c r="M5" s="14" t="s">
        <v>0</v>
      </c>
      <c r="N5" s="14" t="s">
        <v>0</v>
      </c>
      <c r="O5" s="14" t="s">
        <v>0</v>
      </c>
      <c r="P5" s="14" t="s">
        <v>0</v>
      </c>
      <c r="Q5" s="14" t="s">
        <v>0</v>
      </c>
      <c r="R5" s="14" t="s">
        <v>0</v>
      </c>
      <c r="S5"/>
      <c r="T5" s="15"/>
      <c r="U5"/>
      <c r="V5"/>
      <c r="W5" s="16"/>
      <c r="X5"/>
      <c r="Y5"/>
    </row>
    <row r="6" spans="1:25" s="13" customFormat="1" ht="15.05" x14ac:dyDescent="0.25">
      <c r="B6" s="13" t="s">
        <v>12</v>
      </c>
      <c r="C6">
        <v>1</v>
      </c>
      <c r="D6">
        <v>2</v>
      </c>
      <c r="E6" s="15">
        <v>3</v>
      </c>
      <c r="F6" s="15">
        <v>4</v>
      </c>
      <c r="G6" s="15">
        <v>5</v>
      </c>
      <c r="H6" s="15" t="s">
        <v>0</v>
      </c>
      <c r="I6" s="15" t="s">
        <v>0</v>
      </c>
      <c r="J6" s="22" t="s">
        <v>6</v>
      </c>
      <c r="K6" s="21" t="s">
        <v>0</v>
      </c>
      <c r="L6" s="17" t="s">
        <v>0</v>
      </c>
      <c r="M6" s="18"/>
      <c r="N6" s="17"/>
      <c r="O6" s="17"/>
    </row>
    <row r="7" spans="1:25" s="13" customFormat="1" ht="15.65" x14ac:dyDescent="0.3">
      <c r="A7" s="36" t="s">
        <v>27</v>
      </c>
      <c r="B7" s="21">
        <v>1</v>
      </c>
      <c r="C7" s="19">
        <v>24.84</v>
      </c>
      <c r="D7" s="19">
        <v>37.68</v>
      </c>
      <c r="E7" s="19">
        <v>33.479999999999997</v>
      </c>
      <c r="F7" s="19">
        <v>46.32</v>
      </c>
      <c r="G7" s="19">
        <v>0</v>
      </c>
      <c r="H7" s="19" t="s">
        <v>0</v>
      </c>
      <c r="I7" s="17" t="s">
        <v>0</v>
      </c>
      <c r="J7" s="23" t="s">
        <v>7</v>
      </c>
      <c r="K7" s="21" t="s">
        <v>0</v>
      </c>
      <c r="L7" s="17"/>
      <c r="M7" s="18"/>
      <c r="N7" s="17"/>
      <c r="O7" s="17"/>
    </row>
    <row r="8" spans="1:25" s="13" customFormat="1" ht="15.65" x14ac:dyDescent="0.3">
      <c r="A8" s="36" t="s">
        <v>36</v>
      </c>
      <c r="B8" s="17">
        <v>2</v>
      </c>
      <c r="C8" s="19">
        <v>26.88</v>
      </c>
      <c r="D8" s="19">
        <v>41.04</v>
      </c>
      <c r="E8" s="19">
        <v>36.42</v>
      </c>
      <c r="F8" s="19">
        <v>50.4</v>
      </c>
      <c r="G8" s="19">
        <v>0</v>
      </c>
      <c r="H8" s="19" t="s">
        <v>0</v>
      </c>
      <c r="I8" s="17" t="s">
        <v>0</v>
      </c>
      <c r="J8" s="23" t="s">
        <v>8</v>
      </c>
      <c r="K8" s="21" t="s">
        <v>0</v>
      </c>
      <c r="L8" s="17"/>
      <c r="M8" s="18"/>
      <c r="N8" s="17"/>
      <c r="O8" s="17"/>
    </row>
    <row r="9" spans="1:25" s="13" customFormat="1" ht="15.65" x14ac:dyDescent="0.3">
      <c r="A9" s="36" t="s">
        <v>37</v>
      </c>
      <c r="B9" s="17">
        <v>3</v>
      </c>
      <c r="C9" s="19">
        <v>31.68</v>
      </c>
      <c r="D9" s="19">
        <v>19.079999999999998</v>
      </c>
      <c r="E9" s="19">
        <v>43.8</v>
      </c>
      <c r="F9" s="19">
        <v>61.08</v>
      </c>
      <c r="G9" s="19">
        <v>0</v>
      </c>
      <c r="H9" s="19" t="s">
        <v>0</v>
      </c>
      <c r="I9" s="17" t="s">
        <v>0</v>
      </c>
      <c r="J9" s="23" t="s">
        <v>9</v>
      </c>
      <c r="K9" s="21" t="s">
        <v>0</v>
      </c>
      <c r="L9" s="17"/>
      <c r="M9" s="18"/>
      <c r="N9" s="17"/>
      <c r="O9" s="17"/>
    </row>
    <row r="10" spans="1:25" s="13" customFormat="1" ht="15.65" x14ac:dyDescent="0.3">
      <c r="A10" s="36" t="s">
        <v>38</v>
      </c>
      <c r="B10" s="17">
        <v>4</v>
      </c>
      <c r="C10" s="19">
        <v>33.72</v>
      </c>
      <c r="D10" s="19">
        <v>52.44</v>
      </c>
      <c r="E10" s="19">
        <v>46.56</v>
      </c>
      <c r="F10" s="19">
        <v>65.28</v>
      </c>
      <c r="G10" s="19">
        <v>0</v>
      </c>
      <c r="H10" s="19" t="s">
        <v>0</v>
      </c>
      <c r="I10" s="17" t="s">
        <v>0</v>
      </c>
      <c r="J10" s="23" t="s">
        <v>32</v>
      </c>
      <c r="K10" s="21" t="s">
        <v>0</v>
      </c>
      <c r="L10"/>
      <c r="M10" s="16"/>
      <c r="N10"/>
      <c r="O10"/>
    </row>
    <row r="11" spans="1:25" s="13" customFormat="1" ht="15.05" x14ac:dyDescent="0.3">
      <c r="A11" s="36" t="s">
        <v>39</v>
      </c>
      <c r="B11" s="21">
        <v>5</v>
      </c>
      <c r="C11" s="20">
        <v>38.520000000000003</v>
      </c>
      <c r="D11" s="20">
        <v>60.48</v>
      </c>
      <c r="E11" s="20">
        <v>54</v>
      </c>
      <c r="F11" s="20">
        <v>75.959999999999994</v>
      </c>
      <c r="G11" s="20">
        <v>0</v>
      </c>
      <c r="H11" s="20" t="s">
        <v>0</v>
      </c>
      <c r="I11" s="17" t="s">
        <v>0</v>
      </c>
      <c r="J11" s="17" t="s">
        <v>0</v>
      </c>
      <c r="K11"/>
      <c r="L11"/>
      <c r="M11" s="16"/>
      <c r="N11"/>
      <c r="O11"/>
    </row>
    <row r="12" spans="1:25" s="13" customFormat="1" ht="15.05" x14ac:dyDescent="0.3">
      <c r="A12" s="36" t="s">
        <v>40</v>
      </c>
      <c r="B12" s="21">
        <v>6</v>
      </c>
      <c r="C12" s="20">
        <v>40.56</v>
      </c>
      <c r="D12" s="20">
        <v>63.84</v>
      </c>
      <c r="E12" s="20">
        <v>56.76</v>
      </c>
      <c r="F12" s="20">
        <v>80.040000000000006</v>
      </c>
      <c r="G12" s="20">
        <v>0</v>
      </c>
      <c r="H12" s="20" t="s">
        <v>0</v>
      </c>
      <c r="I12" s="17" t="s">
        <v>0</v>
      </c>
      <c r="J12" s="21" t="s">
        <v>10</v>
      </c>
      <c r="K12">
        <v>5</v>
      </c>
      <c r="L12"/>
      <c r="M12" s="18"/>
      <c r="N12"/>
      <c r="O12"/>
    </row>
    <row r="13" spans="1:25" s="13" customFormat="1" ht="15.05" x14ac:dyDescent="0.3">
      <c r="A13" s="36" t="s">
        <v>41</v>
      </c>
      <c r="B13" s="21">
        <v>7</v>
      </c>
      <c r="C13" s="20">
        <v>45.36</v>
      </c>
      <c r="D13" s="20">
        <v>71.760000000000005</v>
      </c>
      <c r="E13" s="20">
        <v>64.319999999999993</v>
      </c>
      <c r="F13" s="20">
        <v>90.72</v>
      </c>
      <c r="G13" s="20">
        <v>0</v>
      </c>
      <c r="H13" s="20" t="s">
        <v>0</v>
      </c>
      <c r="I13" s="17" t="s">
        <v>0</v>
      </c>
      <c r="J13" s="21" t="s">
        <v>11</v>
      </c>
      <c r="K13" s="21">
        <v>1</v>
      </c>
      <c r="L13" s="21" t="s">
        <v>0</v>
      </c>
      <c r="M13" s="16" t="s">
        <v>0</v>
      </c>
      <c r="N13" s="17"/>
      <c r="O13" s="17"/>
    </row>
    <row r="14" spans="1:25" s="13" customFormat="1" ht="15.05" x14ac:dyDescent="0.3">
      <c r="A14" s="36" t="s">
        <v>42</v>
      </c>
      <c r="B14" s="17">
        <v>8</v>
      </c>
      <c r="C14" s="19">
        <v>47.4</v>
      </c>
      <c r="D14" s="19">
        <v>75.239999999999995</v>
      </c>
      <c r="E14" s="19">
        <v>66.959999999999994</v>
      </c>
      <c r="F14" s="19">
        <v>94.8</v>
      </c>
      <c r="G14" s="19">
        <v>0</v>
      </c>
      <c r="H14" s="19" t="s">
        <v>0</v>
      </c>
      <c r="I14" s="17" t="s">
        <v>0</v>
      </c>
      <c r="J14" s="17" t="s">
        <v>13</v>
      </c>
      <c r="K14" s="16">
        <f>INDEX($C$7:$G$14,$K$13,$K$12)/12</f>
        <v>0</v>
      </c>
      <c r="L14" s="13" t="s">
        <v>0</v>
      </c>
      <c r="M14" s="14"/>
      <c r="N14"/>
      <c r="O14"/>
    </row>
    <row r="15" spans="1:25" s="13" customFormat="1" x14ac:dyDescent="0.2">
      <c r="K15"/>
      <c r="L15"/>
      <c r="M15"/>
      <c r="N15" s="14"/>
      <c r="O15" s="14"/>
      <c r="P15" s="14"/>
      <c r="Q15" s="14"/>
      <c r="R15" s="14"/>
      <c r="S15" s="17"/>
      <c r="T15" s="17" t="s">
        <v>5</v>
      </c>
      <c r="U15"/>
      <c r="V15">
        <v>7</v>
      </c>
      <c r="W15" s="16"/>
      <c r="X15" s="17"/>
      <c r="Y15" s="17"/>
    </row>
    <row r="18" spans="12:13" x14ac:dyDescent="0.2">
      <c r="L18" s="13" t="s">
        <v>0</v>
      </c>
      <c r="M18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Voordeelpakket</vt:lpstr>
      <vt:lpstr>DATA</vt:lpstr>
      <vt:lpstr>Voordeelpakket!Afdruktitels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Niezen</dc:creator>
  <cp:lastModifiedBy>Jan Niezen</cp:lastModifiedBy>
  <cp:lastPrinted>2005-12-01T13:25:50Z</cp:lastPrinted>
  <dcterms:created xsi:type="dcterms:W3CDTF">2001-11-28T20:03:57Z</dcterms:created>
  <dcterms:modified xsi:type="dcterms:W3CDTF">2021-06-25T14:29:23Z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TC010186511043</vt:lpwstr>
  </property>
</Properties>
</file>